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definedNames>
    <definedName name="_xlnm.Print_Area" localSheetId="0">Sheet1!$A$1:$N$30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L13" i="1" s="1"/>
  <c r="M13" i="1" s="1"/>
  <c r="N13" i="1" s="1"/>
  <c r="K13" i="1"/>
  <c r="J14" i="1"/>
  <c r="K14" i="1"/>
  <c r="L14" i="1"/>
  <c r="M14" i="1" s="1"/>
  <c r="N14" i="1" s="1"/>
  <c r="J15" i="1"/>
  <c r="K15" i="1"/>
  <c r="L15" i="1"/>
  <c r="M15" i="1" s="1"/>
  <c r="N15" i="1" s="1"/>
  <c r="J16" i="1"/>
  <c r="L16" i="1" s="1"/>
  <c r="M16" i="1" s="1"/>
  <c r="K16" i="1"/>
  <c r="J17" i="1"/>
  <c r="L17" i="1" s="1"/>
  <c r="M17" i="1" s="1"/>
  <c r="K17" i="1"/>
  <c r="J18" i="1"/>
  <c r="K18" i="1"/>
  <c r="L18" i="1"/>
  <c r="M18" i="1" s="1"/>
  <c r="J19" i="1"/>
  <c r="K19" i="1"/>
  <c r="L19" i="1"/>
  <c r="M19" i="1" s="1"/>
  <c r="J20" i="1"/>
  <c r="L20" i="1" s="1"/>
  <c r="M20" i="1" s="1"/>
  <c r="K20" i="1"/>
  <c r="J21" i="1"/>
  <c r="L21" i="1" s="1"/>
  <c r="M21" i="1" s="1"/>
  <c r="K21" i="1"/>
  <c r="J22" i="1"/>
  <c r="K22" i="1"/>
  <c r="L22" i="1"/>
  <c r="M22" i="1" s="1"/>
  <c r="J23" i="1"/>
  <c r="K23" i="1"/>
  <c r="L23" i="1"/>
  <c r="M23" i="1" s="1"/>
  <c r="J24" i="1"/>
  <c r="L24" i="1" s="1"/>
  <c r="M24" i="1" s="1"/>
  <c r="K24" i="1"/>
  <c r="J25" i="1"/>
  <c r="L25" i="1" s="1"/>
  <c r="M25" i="1" s="1"/>
  <c r="K25" i="1"/>
  <c r="J26" i="1"/>
  <c r="K26" i="1"/>
  <c r="L26" i="1"/>
  <c r="M26" i="1" s="1"/>
  <c r="J27" i="1"/>
  <c r="K27" i="1"/>
  <c r="L27" i="1"/>
  <c r="M27" i="1" s="1"/>
  <c r="J28" i="1"/>
  <c r="L28" i="1" s="1"/>
  <c r="M28" i="1" s="1"/>
  <c r="K28" i="1"/>
  <c r="J29" i="1"/>
  <c r="L29" i="1" s="1"/>
  <c r="M29" i="1" s="1"/>
  <c r="K29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D13" i="1"/>
  <c r="E13" i="1"/>
  <c r="F13" i="1"/>
  <c r="D14" i="1"/>
  <c r="E14" i="1"/>
  <c r="F14" i="1"/>
  <c r="D15" i="1"/>
  <c r="E15" i="1"/>
  <c r="F15" i="1"/>
  <c r="D16" i="1"/>
  <c r="E16" i="1"/>
  <c r="F16" i="1"/>
  <c r="D17" i="1"/>
  <c r="E17" i="1"/>
  <c r="F17" i="1"/>
  <c r="D18" i="1"/>
  <c r="E18" i="1"/>
  <c r="F18" i="1"/>
  <c r="D19" i="1"/>
  <c r="E19" i="1"/>
  <c r="F19" i="1"/>
  <c r="D20" i="1"/>
  <c r="E20" i="1"/>
  <c r="F20" i="1"/>
  <c r="D21" i="1"/>
  <c r="E21" i="1"/>
  <c r="F21" i="1"/>
  <c r="D22" i="1"/>
  <c r="E22" i="1"/>
  <c r="F22" i="1"/>
  <c r="D23" i="1"/>
  <c r="E23" i="1"/>
  <c r="F23" i="1"/>
  <c r="D24" i="1"/>
  <c r="E24" i="1"/>
  <c r="F24" i="1"/>
  <c r="D25" i="1"/>
  <c r="E25" i="1"/>
  <c r="F25" i="1"/>
  <c r="D26" i="1"/>
  <c r="E26" i="1"/>
  <c r="F26" i="1"/>
  <c r="D27" i="1"/>
  <c r="E27" i="1"/>
  <c r="F27" i="1"/>
  <c r="D28" i="1"/>
  <c r="E28" i="1"/>
  <c r="F28" i="1"/>
  <c r="D29" i="1"/>
  <c r="E29" i="1"/>
  <c r="F29" i="1"/>
  <c r="D30" i="1"/>
  <c r="E30" i="1"/>
  <c r="F30" i="1"/>
  <c r="A30" i="1"/>
  <c r="C30" i="1"/>
  <c r="A29" i="1"/>
  <c r="C29" i="1"/>
  <c r="A28" i="1"/>
  <c r="C28" i="1"/>
  <c r="A27" i="1"/>
  <c r="C27" i="1"/>
  <c r="A26" i="1"/>
  <c r="C26" i="1"/>
  <c r="A25" i="1"/>
  <c r="C25" i="1"/>
  <c r="A24" i="1"/>
  <c r="C24" i="1"/>
  <c r="A23" i="1"/>
  <c r="C23" i="1"/>
  <c r="A22" i="1"/>
  <c r="C22" i="1"/>
  <c r="A21" i="1"/>
  <c r="C21" i="1"/>
  <c r="A20" i="1"/>
  <c r="C20" i="1"/>
  <c r="A19" i="1"/>
  <c r="C19" i="1"/>
  <c r="A18" i="1"/>
  <c r="C18" i="1"/>
  <c r="A17" i="1"/>
  <c r="C17" i="1"/>
  <c r="A16" i="1"/>
  <c r="C16" i="1"/>
  <c r="A15" i="1"/>
  <c r="C15" i="1"/>
  <c r="A14" i="1"/>
  <c r="C14" i="1"/>
  <c r="A13" i="1"/>
  <c r="C13" i="1"/>
  <c r="K11" i="1"/>
  <c r="K12" i="1"/>
  <c r="K10" i="1"/>
  <c r="J11" i="1"/>
  <c r="J12" i="1"/>
  <c r="J10" i="1"/>
  <c r="H11" i="1"/>
  <c r="H12" i="1"/>
  <c r="H10" i="1"/>
  <c r="E11" i="1"/>
  <c r="E12" i="1"/>
  <c r="E10" i="1"/>
  <c r="C11" i="1"/>
  <c r="C12" i="1"/>
  <c r="F11" i="1" s="1"/>
  <c r="C10" i="1"/>
  <c r="A11" i="1"/>
  <c r="A12" i="1"/>
  <c r="D11" i="1" s="1"/>
  <c r="A10" i="1"/>
  <c r="N16" i="1" l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L10" i="1"/>
  <c r="D10" i="1"/>
  <c r="L12" i="1"/>
  <c r="F10" i="1"/>
  <c r="L11" i="1"/>
  <c r="M11" i="1" s="1"/>
  <c r="D12" i="1"/>
  <c r="F12" i="1"/>
  <c r="M12" i="1" s="1"/>
  <c r="M10" i="1" l="1"/>
  <c r="N10" i="1" s="1"/>
  <c r="N11" i="1" s="1"/>
  <c r="N12" i="1" s="1"/>
</calcChain>
</file>

<file path=xl/sharedStrings.xml><?xml version="1.0" encoding="utf-8"?>
<sst xmlns="http://schemas.openxmlformats.org/spreadsheetml/2006/main" count="55" uniqueCount="28">
  <si>
    <t>Time</t>
  </si>
  <si>
    <t>Interval</t>
  </si>
  <si>
    <t>Potential</t>
  </si>
  <si>
    <t>Inst.</t>
  </si>
  <si>
    <t>Avrg.</t>
  </si>
  <si>
    <t>Current</t>
  </si>
  <si>
    <t>Power</t>
  </si>
  <si>
    <t>Total</t>
  </si>
  <si>
    <t>Energy</t>
  </si>
  <si>
    <t>Running</t>
  </si>
  <si>
    <t>t</t>
  </si>
  <si>
    <t>hours</t>
  </si>
  <si>
    <t>min.</t>
  </si>
  <si>
    <t>sec.</t>
  </si>
  <si>
    <t>Volts</t>
  </si>
  <si>
    <t>Amps</t>
  </si>
  <si>
    <t>Watts</t>
  </si>
  <si>
    <t>Joules</t>
  </si>
  <si>
    <t>∆t</t>
  </si>
  <si>
    <t>Battery Test ~ F2015</t>
  </si>
  <si>
    <t>Your First Name and Last name followed by your Section Number</t>
  </si>
  <si>
    <t>V</t>
  </si>
  <si>
    <t>I</t>
  </si>
  <si>
    <t>(Vn+Vm)/2</t>
  </si>
  <si>
    <t>(In+Im)/2</t>
  </si>
  <si>
    <t>I*V</t>
  </si>
  <si>
    <t>P*∆t</t>
  </si>
  <si>
    <t>(Av. Pot*Av. 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</si>
</sst>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/>
              <a:t>Battery Test (Time vs Voltage, Current &amp; Total Energy)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Voltage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Sheet1!$B$10:$B$30</c:f>
              <c:numCache>
                <c:formatCode>General</c:formatCode>
                <c:ptCount val="21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12</c:v>
                </c:pt>
                <c:pt idx="14">
                  <c:v>14</c:v>
                </c:pt>
                <c:pt idx="15">
                  <c:v>16</c:v>
                </c:pt>
                <c:pt idx="16">
                  <c:v>18</c:v>
                </c:pt>
                <c:pt idx="17">
                  <c:v>20</c:v>
                </c:pt>
                <c:pt idx="18">
                  <c:v>22</c:v>
                </c:pt>
                <c:pt idx="19">
                  <c:v>24</c:v>
                </c:pt>
                <c:pt idx="20">
                  <c:v>26</c:v>
                </c:pt>
              </c:numCache>
            </c:numRef>
          </c:xVal>
          <c:yVal>
            <c:numRef>
              <c:f>Sheet1!$G$10:$G$30</c:f>
              <c:numCache>
                <c:formatCode>General</c:formatCode>
                <c:ptCount val="21"/>
                <c:pt idx="0">
                  <c:v>0.68100000000000005</c:v>
                </c:pt>
                <c:pt idx="1">
                  <c:v>0.58299999999999996</c:v>
                </c:pt>
                <c:pt idx="2">
                  <c:v>0.55500000000000005</c:v>
                </c:pt>
                <c:pt idx="3">
                  <c:v>0.58299999999999996</c:v>
                </c:pt>
                <c:pt idx="4">
                  <c:v>0.54300000000000004</c:v>
                </c:pt>
                <c:pt idx="5">
                  <c:v>0.56399999999999995</c:v>
                </c:pt>
                <c:pt idx="6">
                  <c:v>0.55000000000000004</c:v>
                </c:pt>
                <c:pt idx="7">
                  <c:v>0.57299999999999995</c:v>
                </c:pt>
                <c:pt idx="8">
                  <c:v>0.51900000000000002</c:v>
                </c:pt>
                <c:pt idx="9">
                  <c:v>0.497</c:v>
                </c:pt>
                <c:pt idx="10">
                  <c:v>0.46300000000000002</c:v>
                </c:pt>
                <c:pt idx="11">
                  <c:v>0.40899999999999997</c:v>
                </c:pt>
                <c:pt idx="12">
                  <c:v>0.33300000000000002</c:v>
                </c:pt>
                <c:pt idx="13">
                  <c:v>6.3E-2</c:v>
                </c:pt>
                <c:pt idx="14">
                  <c:v>0.4</c:v>
                </c:pt>
                <c:pt idx="15">
                  <c:v>3.1E-2</c:v>
                </c:pt>
                <c:pt idx="16">
                  <c:v>2.4E-2</c:v>
                </c:pt>
                <c:pt idx="17">
                  <c:v>1.9E-2</c:v>
                </c:pt>
                <c:pt idx="18">
                  <c:v>2.1999999999999999E-2</c:v>
                </c:pt>
                <c:pt idx="19">
                  <c:v>1.4E-2</c:v>
                </c:pt>
                <c:pt idx="20">
                  <c:v>1.2E-2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670-4D25-A093-9575D8E72068}"/>
            </c:ext>
          </c:extLst>
        </c:ser>
        <c:ser>
          <c:idx val="1"/>
          <c:order val="1"/>
          <c:tx>
            <c:v>Current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square"/>
            <c:size val="8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Sheet1!$B$10:$B$30</c:f>
              <c:numCache>
                <c:formatCode>General</c:formatCode>
                <c:ptCount val="21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12</c:v>
                </c:pt>
                <c:pt idx="14">
                  <c:v>14</c:v>
                </c:pt>
                <c:pt idx="15">
                  <c:v>16</c:v>
                </c:pt>
                <c:pt idx="16">
                  <c:v>18</c:v>
                </c:pt>
                <c:pt idx="17">
                  <c:v>20</c:v>
                </c:pt>
                <c:pt idx="18">
                  <c:v>22</c:v>
                </c:pt>
                <c:pt idx="19">
                  <c:v>24</c:v>
                </c:pt>
                <c:pt idx="20">
                  <c:v>26</c:v>
                </c:pt>
              </c:numCache>
            </c:numRef>
          </c:xVal>
          <c:yVal>
            <c:numRef>
              <c:f>Sheet1!$I$10:$I$30</c:f>
              <c:numCache>
                <c:formatCode>General</c:formatCode>
                <c:ptCount val="21"/>
                <c:pt idx="0">
                  <c:v>7.18</c:v>
                </c:pt>
                <c:pt idx="1">
                  <c:v>6.37</c:v>
                </c:pt>
                <c:pt idx="2">
                  <c:v>5.89</c:v>
                </c:pt>
                <c:pt idx="3">
                  <c:v>5.42</c:v>
                </c:pt>
                <c:pt idx="4">
                  <c:v>5.27</c:v>
                </c:pt>
                <c:pt idx="5">
                  <c:v>5.55</c:v>
                </c:pt>
                <c:pt idx="6">
                  <c:v>5.59</c:v>
                </c:pt>
                <c:pt idx="7">
                  <c:v>5.42</c:v>
                </c:pt>
                <c:pt idx="8">
                  <c:v>5.57</c:v>
                </c:pt>
                <c:pt idx="9">
                  <c:v>5.39</c:v>
                </c:pt>
                <c:pt idx="10">
                  <c:v>5.05</c:v>
                </c:pt>
                <c:pt idx="11">
                  <c:v>4.47</c:v>
                </c:pt>
                <c:pt idx="12">
                  <c:v>3.45</c:v>
                </c:pt>
                <c:pt idx="13">
                  <c:v>0.56999999999999995</c:v>
                </c:pt>
                <c:pt idx="14">
                  <c:v>0.37</c:v>
                </c:pt>
                <c:pt idx="15">
                  <c:v>0.28000000000000003</c:v>
                </c:pt>
                <c:pt idx="16">
                  <c:v>0.22</c:v>
                </c:pt>
                <c:pt idx="17">
                  <c:v>0.16</c:v>
                </c:pt>
                <c:pt idx="18">
                  <c:v>0.15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670-4D25-A093-9575D8E72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7940511"/>
        <c:axId val="592959295"/>
      </c:scatterChart>
      <c:scatterChart>
        <c:scatterStyle val="smoothMarker"/>
        <c:varyColors val="0"/>
        <c:ser>
          <c:idx val="2"/>
          <c:order val="2"/>
          <c:tx>
            <c:v>Total Energy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Sheet1!$B$10:$B$30</c:f>
              <c:numCache>
                <c:formatCode>General</c:formatCode>
                <c:ptCount val="21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12</c:v>
                </c:pt>
                <c:pt idx="14">
                  <c:v>14</c:v>
                </c:pt>
                <c:pt idx="15">
                  <c:v>16</c:v>
                </c:pt>
                <c:pt idx="16">
                  <c:v>18</c:v>
                </c:pt>
                <c:pt idx="17">
                  <c:v>20</c:v>
                </c:pt>
                <c:pt idx="18">
                  <c:v>22</c:v>
                </c:pt>
                <c:pt idx="19">
                  <c:v>24</c:v>
                </c:pt>
                <c:pt idx="20">
                  <c:v>26</c:v>
                </c:pt>
              </c:numCache>
            </c:numRef>
          </c:xVal>
          <c:yVal>
            <c:numRef>
              <c:f>Sheet1!$N$10:$N$30</c:f>
              <c:numCache>
                <c:formatCode>0.00</c:formatCode>
                <c:ptCount val="21"/>
                <c:pt idx="0">
                  <c:v>64.227000000000004</c:v>
                </c:pt>
                <c:pt idx="1">
                  <c:v>116.54655</c:v>
                </c:pt>
                <c:pt idx="2">
                  <c:v>213.07739999999998</c:v>
                </c:pt>
                <c:pt idx="3">
                  <c:v>393.63149999999996</c:v>
                </c:pt>
                <c:pt idx="4">
                  <c:v>573.29759999999999</c:v>
                </c:pt>
                <c:pt idx="5">
                  <c:v>759.447</c:v>
                </c:pt>
                <c:pt idx="6">
                  <c:v>944.91044999999997</c:v>
                </c:pt>
                <c:pt idx="7">
                  <c:v>1124.9266499999999</c:v>
                </c:pt>
                <c:pt idx="8">
                  <c:v>1291.95705</c:v>
                </c:pt>
                <c:pt idx="9">
                  <c:v>1442.29305</c:v>
                </c:pt>
                <c:pt idx="10">
                  <c:v>1566.81465</c:v>
                </c:pt>
                <c:pt idx="11">
                  <c:v>1654.96425</c:v>
                </c:pt>
                <c:pt idx="12">
                  <c:v>1702.7218499999999</c:v>
                </c:pt>
                <c:pt idx="13">
                  <c:v>1715.7784499999998</c:v>
                </c:pt>
                <c:pt idx="14">
                  <c:v>1724.1829499999999</c:v>
                </c:pt>
                <c:pt idx="15">
                  <c:v>1725.0079499999999</c:v>
                </c:pt>
                <c:pt idx="16">
                  <c:v>1725.4981499999999</c:v>
                </c:pt>
                <c:pt idx="17">
                  <c:v>1725.8794499999999</c:v>
                </c:pt>
                <c:pt idx="18">
                  <c:v>1726.0414499999999</c:v>
                </c:pt>
                <c:pt idx="19">
                  <c:v>1726.0414499999999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670-4D25-A093-9575D8E72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2966367"/>
        <c:axId val="592975935"/>
      </c:scatterChart>
      <c:valAx>
        <c:axId val="597940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/>
                  <a:t>Time (Minutes)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92959295"/>
        <c:crosses val="autoZero"/>
        <c:crossBetween val="midCat"/>
      </c:valAx>
      <c:valAx>
        <c:axId val="592959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/>
                  <a:t>Voltage (V), Current (Amps)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97940511"/>
        <c:crosses val="autoZero"/>
        <c:crossBetween val="midCat"/>
      </c:valAx>
      <c:valAx>
        <c:axId val="592975935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/>
                  <a:t>Total Energy (Joules)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92966367"/>
        <c:crosses val="max"/>
        <c:crossBetween val="midCat"/>
      </c:valAx>
      <c:valAx>
        <c:axId val="5929663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297593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166688</xdr:rowOff>
    </xdr:from>
    <xdr:to>
      <xdr:col>13</xdr:col>
      <xdr:colOff>600075</xdr:colOff>
      <xdr:row>29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B5EA64-35D4-4BDB-9EB2-FF293F8D66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workbookViewId="0">
      <selection activeCell="D32" sqref="D32"/>
    </sheetView>
  </sheetViews>
  <sheetFormatPr defaultColWidth="9.109375" defaultRowHeight="15.6" x14ac:dyDescent="0.3"/>
  <cols>
    <col min="1" max="2" width="9.109375" style="1"/>
    <col min="3" max="3" width="8.33203125" style="1" customWidth="1"/>
    <col min="4" max="4" width="11" style="1" customWidth="1"/>
    <col min="5" max="7" width="9.109375" style="1"/>
    <col min="8" max="8" width="10.6640625" style="1" bestFit="1" customWidth="1"/>
    <col min="9" max="11" width="9.109375" style="1"/>
    <col min="12" max="12" width="20" style="1" bestFit="1" customWidth="1"/>
    <col min="13" max="16384" width="9.109375" style="1"/>
  </cols>
  <sheetData>
    <row r="1" spans="1:14" x14ac:dyDescent="0.3">
      <c r="C1" s="9" t="s">
        <v>19</v>
      </c>
      <c r="D1" s="9"/>
      <c r="F1" s="9" t="s">
        <v>20</v>
      </c>
      <c r="G1" s="9"/>
      <c r="H1" s="9"/>
      <c r="I1" s="9"/>
      <c r="J1" s="9"/>
      <c r="K1" s="9"/>
      <c r="L1" s="9"/>
      <c r="M1" s="9"/>
      <c r="N1" s="9"/>
    </row>
    <row r="5" spans="1:14" x14ac:dyDescent="0.3">
      <c r="A5" s="2"/>
      <c r="B5" s="2"/>
      <c r="C5" s="2"/>
      <c r="D5" s="2" t="s">
        <v>0</v>
      </c>
      <c r="E5" s="2" t="s">
        <v>0</v>
      </c>
      <c r="F5" s="2" t="s">
        <v>0</v>
      </c>
      <c r="G5" s="2" t="s">
        <v>3</v>
      </c>
      <c r="H5" s="2" t="s">
        <v>4</v>
      </c>
      <c r="I5" s="2" t="s">
        <v>3</v>
      </c>
      <c r="J5" s="2" t="s">
        <v>4</v>
      </c>
      <c r="K5" s="2" t="s">
        <v>3</v>
      </c>
      <c r="L5" s="2" t="s">
        <v>4</v>
      </c>
      <c r="M5" s="2" t="s">
        <v>7</v>
      </c>
      <c r="N5" s="2" t="s">
        <v>9</v>
      </c>
    </row>
    <row r="6" spans="1:14" x14ac:dyDescent="0.3">
      <c r="A6" s="3" t="s">
        <v>0</v>
      </c>
      <c r="B6" s="3" t="s">
        <v>0</v>
      </c>
      <c r="C6" s="3" t="s">
        <v>0</v>
      </c>
      <c r="D6" s="3" t="s">
        <v>1</v>
      </c>
      <c r="E6" s="3" t="s">
        <v>1</v>
      </c>
      <c r="F6" s="3" t="s">
        <v>1</v>
      </c>
      <c r="G6" s="3" t="s">
        <v>2</v>
      </c>
      <c r="H6" s="3" t="s">
        <v>2</v>
      </c>
      <c r="I6" s="3" t="s">
        <v>5</v>
      </c>
      <c r="J6" s="3" t="s">
        <v>5</v>
      </c>
      <c r="K6" s="3" t="s">
        <v>6</v>
      </c>
      <c r="L6" s="3" t="s">
        <v>6</v>
      </c>
      <c r="M6" s="3" t="s">
        <v>8</v>
      </c>
      <c r="N6" s="3" t="s">
        <v>7</v>
      </c>
    </row>
    <row r="7" spans="1:14" x14ac:dyDescent="0.3">
      <c r="A7" s="2" t="s">
        <v>10</v>
      </c>
      <c r="B7" s="2" t="s">
        <v>10</v>
      </c>
      <c r="C7" s="2" t="s">
        <v>10</v>
      </c>
      <c r="D7" s="2" t="s">
        <v>18</v>
      </c>
      <c r="E7" s="2" t="s">
        <v>18</v>
      </c>
      <c r="F7" s="2" t="s">
        <v>18</v>
      </c>
      <c r="G7" s="2" t="s">
        <v>21</v>
      </c>
      <c r="H7" s="2" t="s">
        <v>23</v>
      </c>
      <c r="I7" s="2" t="s">
        <v>22</v>
      </c>
      <c r="J7" s="2" t="s">
        <v>24</v>
      </c>
      <c r="K7" s="2" t="s">
        <v>25</v>
      </c>
      <c r="L7" s="2" t="s">
        <v>27</v>
      </c>
      <c r="M7" s="2" t="s">
        <v>26</v>
      </c>
      <c r="N7" s="2" t="s">
        <v>8</v>
      </c>
    </row>
    <row r="8" spans="1:14" x14ac:dyDescent="0.3">
      <c r="A8" s="5" t="s">
        <v>11</v>
      </c>
      <c r="B8" s="5" t="s">
        <v>12</v>
      </c>
      <c r="C8" s="5" t="s">
        <v>13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14</v>
      </c>
      <c r="I8" s="5" t="s">
        <v>15</v>
      </c>
      <c r="J8" s="5" t="s">
        <v>15</v>
      </c>
      <c r="K8" s="5" t="s">
        <v>16</v>
      </c>
      <c r="L8" s="5" t="s">
        <v>16</v>
      </c>
      <c r="M8" s="5" t="s">
        <v>17</v>
      </c>
      <c r="N8" s="5" t="s">
        <v>17</v>
      </c>
    </row>
    <row r="9" spans="1:14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3">
      <c r="A10" s="4">
        <f>(B10/60)</f>
        <v>0</v>
      </c>
      <c r="B10" s="5">
        <v>0</v>
      </c>
      <c r="C10" s="5">
        <f>(B10*60)</f>
        <v>0</v>
      </c>
      <c r="D10" s="6">
        <f>(A11-A10)</f>
        <v>4.1666666666666666E-3</v>
      </c>
      <c r="E10" s="7">
        <f t="shared" ref="E10:F11" si="0">(B11-B10)</f>
        <v>0.25</v>
      </c>
      <c r="F10" s="8">
        <f t="shared" si="0"/>
        <v>15</v>
      </c>
      <c r="G10" s="5">
        <v>0.68100000000000005</v>
      </c>
      <c r="H10" s="5">
        <f>(G10+G11)/2</f>
        <v>0.63200000000000001</v>
      </c>
      <c r="I10" s="5">
        <v>7.18</v>
      </c>
      <c r="J10" s="7">
        <f>(I10+I11)/2</f>
        <v>6.7750000000000004</v>
      </c>
      <c r="K10" s="6">
        <f>(I10*G10)</f>
        <v>4.8895800000000005</v>
      </c>
      <c r="L10" s="6">
        <f>(H10*J10)</f>
        <v>4.2818000000000005</v>
      </c>
      <c r="M10" s="6">
        <f>(L10*F10)</f>
        <v>64.227000000000004</v>
      </c>
      <c r="N10" s="7">
        <f>M10</f>
        <v>64.227000000000004</v>
      </c>
    </row>
    <row r="11" spans="1:14" x14ac:dyDescent="0.3">
      <c r="A11" s="4">
        <f t="shared" ref="A11:A30" si="1">(B11/60)</f>
        <v>4.1666666666666666E-3</v>
      </c>
      <c r="B11" s="5">
        <v>0.25</v>
      </c>
      <c r="C11" s="5">
        <f t="shared" ref="C11:C30" si="2">(B11*60)</f>
        <v>15</v>
      </c>
      <c r="D11" s="6">
        <f t="shared" ref="D11" si="3">(A12-A11)</f>
        <v>4.1666666666666666E-3</v>
      </c>
      <c r="E11" s="7">
        <f t="shared" si="0"/>
        <v>0.25</v>
      </c>
      <c r="F11" s="8">
        <f t="shared" si="0"/>
        <v>15</v>
      </c>
      <c r="G11" s="5">
        <v>0.58299999999999996</v>
      </c>
      <c r="H11" s="5">
        <f t="shared" ref="H11" si="4">(G11+G12)/2</f>
        <v>0.56899999999999995</v>
      </c>
      <c r="I11" s="5">
        <v>6.37</v>
      </c>
      <c r="J11" s="7">
        <f t="shared" ref="J11" si="5">(I11+I12)/2</f>
        <v>6.13</v>
      </c>
      <c r="K11" s="6">
        <f t="shared" ref="K11:K12" si="6">(I11*G11)</f>
        <v>3.7137099999999998</v>
      </c>
      <c r="L11" s="6">
        <f t="shared" ref="L11:L12" si="7">(H11*J11)</f>
        <v>3.4879699999999998</v>
      </c>
      <c r="M11" s="6">
        <f t="shared" ref="M11:M12" si="8">(L11*F11)</f>
        <v>52.31955</v>
      </c>
      <c r="N11" s="7">
        <f>M11+N10</f>
        <v>116.54655</v>
      </c>
    </row>
    <row r="12" spans="1:14" x14ac:dyDescent="0.3">
      <c r="A12" s="4">
        <f t="shared" si="1"/>
        <v>8.3333333333333332E-3</v>
      </c>
      <c r="B12" s="5">
        <v>0.5</v>
      </c>
      <c r="C12" s="5">
        <f t="shared" si="2"/>
        <v>30</v>
      </c>
      <c r="D12" s="6">
        <f>(A13-A12)</f>
        <v>8.3333333333333332E-3</v>
      </c>
      <c r="E12" s="7">
        <f>(B13-B12)</f>
        <v>0.5</v>
      </c>
      <c r="F12" s="8">
        <f>(C13-C12)</f>
        <v>30</v>
      </c>
      <c r="G12" s="5">
        <v>0.55500000000000005</v>
      </c>
      <c r="H12" s="5">
        <f>(G12+G13)/2</f>
        <v>0.56899999999999995</v>
      </c>
      <c r="I12" s="5">
        <v>5.89</v>
      </c>
      <c r="J12" s="7">
        <f>(I12+I13)/2</f>
        <v>5.6549999999999994</v>
      </c>
      <c r="K12" s="6">
        <f t="shared" si="6"/>
        <v>3.2689500000000002</v>
      </c>
      <c r="L12" s="6">
        <f t="shared" si="7"/>
        <v>3.2176949999999995</v>
      </c>
      <c r="M12" s="6">
        <f t="shared" si="8"/>
        <v>96.530849999999987</v>
      </c>
      <c r="N12" s="7">
        <f>M12+N11</f>
        <v>213.07739999999998</v>
      </c>
    </row>
    <row r="13" spans="1:14" x14ac:dyDescent="0.3">
      <c r="A13" s="4">
        <f t="shared" si="1"/>
        <v>1.6666666666666666E-2</v>
      </c>
      <c r="B13" s="5">
        <v>1</v>
      </c>
      <c r="C13" s="5">
        <f t="shared" si="2"/>
        <v>60</v>
      </c>
      <c r="D13" s="6">
        <f t="shared" ref="D13:D30" si="9">(A14-A13)</f>
        <v>1.6666666666666666E-2</v>
      </c>
      <c r="E13" s="7">
        <f t="shared" ref="E13:E30" si="10">(B14-B13)</f>
        <v>1</v>
      </c>
      <c r="F13" s="8">
        <f t="shared" ref="F13:F30" si="11">(C14-C13)</f>
        <v>60</v>
      </c>
      <c r="G13" s="5">
        <v>0.58299999999999996</v>
      </c>
      <c r="H13" s="5">
        <f t="shared" ref="H13:H29" si="12">(G13+G14)/2</f>
        <v>0.56299999999999994</v>
      </c>
      <c r="I13" s="5">
        <v>5.42</v>
      </c>
      <c r="J13" s="7">
        <f t="shared" ref="J13:J29" si="13">(I13+I14)/2</f>
        <v>5.3449999999999998</v>
      </c>
      <c r="K13" s="6">
        <f t="shared" ref="K13:K29" si="14">(I13*G13)</f>
        <v>3.1598599999999997</v>
      </c>
      <c r="L13" s="6">
        <f t="shared" ref="L13:L29" si="15">(H13*J13)</f>
        <v>3.0092349999999994</v>
      </c>
      <c r="M13" s="6">
        <f t="shared" ref="M13:M29" si="16">(L13*F13)</f>
        <v>180.55409999999998</v>
      </c>
      <c r="N13" s="7">
        <f t="shared" ref="N13:N29" si="17">M13+N12</f>
        <v>393.63149999999996</v>
      </c>
    </row>
    <row r="14" spans="1:14" x14ac:dyDescent="0.3">
      <c r="A14" s="4">
        <f t="shared" si="1"/>
        <v>3.3333333333333333E-2</v>
      </c>
      <c r="B14" s="5">
        <v>2</v>
      </c>
      <c r="C14" s="5">
        <f t="shared" si="2"/>
        <v>120</v>
      </c>
      <c r="D14" s="6">
        <f t="shared" si="9"/>
        <v>1.666666666666667E-2</v>
      </c>
      <c r="E14" s="7">
        <f t="shared" si="10"/>
        <v>1</v>
      </c>
      <c r="F14" s="8">
        <f t="shared" si="11"/>
        <v>60</v>
      </c>
      <c r="G14" s="5">
        <v>0.54300000000000004</v>
      </c>
      <c r="H14" s="5">
        <f t="shared" si="12"/>
        <v>0.55349999999999999</v>
      </c>
      <c r="I14" s="5">
        <v>5.27</v>
      </c>
      <c r="J14" s="7">
        <f t="shared" si="13"/>
        <v>5.41</v>
      </c>
      <c r="K14" s="6">
        <f t="shared" si="14"/>
        <v>2.8616099999999998</v>
      </c>
      <c r="L14" s="6">
        <f t="shared" si="15"/>
        <v>2.9944350000000002</v>
      </c>
      <c r="M14" s="6">
        <f t="shared" si="16"/>
        <v>179.6661</v>
      </c>
      <c r="N14" s="7">
        <f t="shared" si="17"/>
        <v>573.29759999999999</v>
      </c>
    </row>
    <row r="15" spans="1:14" x14ac:dyDescent="0.3">
      <c r="A15" s="4">
        <f t="shared" si="1"/>
        <v>0.05</v>
      </c>
      <c r="B15" s="5">
        <v>3</v>
      </c>
      <c r="C15" s="5">
        <f t="shared" si="2"/>
        <v>180</v>
      </c>
      <c r="D15" s="6">
        <f t="shared" si="9"/>
        <v>1.6666666666666663E-2</v>
      </c>
      <c r="E15" s="7">
        <f t="shared" si="10"/>
        <v>1</v>
      </c>
      <c r="F15" s="8">
        <f t="shared" si="11"/>
        <v>60</v>
      </c>
      <c r="G15" s="5">
        <v>0.56399999999999995</v>
      </c>
      <c r="H15" s="5">
        <f t="shared" si="12"/>
        <v>0.55699999999999994</v>
      </c>
      <c r="I15" s="5">
        <v>5.55</v>
      </c>
      <c r="J15" s="7">
        <f t="shared" si="13"/>
        <v>5.57</v>
      </c>
      <c r="K15" s="6">
        <f t="shared" si="14"/>
        <v>3.1301999999999994</v>
      </c>
      <c r="L15" s="6">
        <f t="shared" si="15"/>
        <v>3.10249</v>
      </c>
      <c r="M15" s="6">
        <f t="shared" si="16"/>
        <v>186.14939999999999</v>
      </c>
      <c r="N15" s="7">
        <f t="shared" si="17"/>
        <v>759.447</v>
      </c>
    </row>
    <row r="16" spans="1:14" x14ac:dyDescent="0.3">
      <c r="A16" s="4">
        <f t="shared" si="1"/>
        <v>6.6666666666666666E-2</v>
      </c>
      <c r="B16" s="5">
        <v>4</v>
      </c>
      <c r="C16" s="5">
        <f t="shared" si="2"/>
        <v>240</v>
      </c>
      <c r="D16" s="6">
        <f t="shared" si="9"/>
        <v>1.6666666666666663E-2</v>
      </c>
      <c r="E16" s="7">
        <f t="shared" si="10"/>
        <v>1</v>
      </c>
      <c r="F16" s="8">
        <f t="shared" si="11"/>
        <v>60</v>
      </c>
      <c r="G16" s="5">
        <v>0.55000000000000004</v>
      </c>
      <c r="H16" s="5">
        <f t="shared" si="12"/>
        <v>0.5615</v>
      </c>
      <c r="I16" s="5">
        <v>5.59</v>
      </c>
      <c r="J16" s="7">
        <f t="shared" si="13"/>
        <v>5.5049999999999999</v>
      </c>
      <c r="K16" s="6">
        <f t="shared" si="14"/>
        <v>3.0745</v>
      </c>
      <c r="L16" s="6">
        <f t="shared" si="15"/>
        <v>3.0910574999999998</v>
      </c>
      <c r="M16" s="6">
        <f t="shared" si="16"/>
        <v>185.46344999999999</v>
      </c>
      <c r="N16" s="7">
        <f t="shared" si="17"/>
        <v>944.91044999999997</v>
      </c>
    </row>
    <row r="17" spans="1:14" x14ac:dyDescent="0.3">
      <c r="A17" s="4">
        <f t="shared" si="1"/>
        <v>8.3333333333333329E-2</v>
      </c>
      <c r="B17" s="5">
        <v>5</v>
      </c>
      <c r="C17" s="5">
        <f t="shared" si="2"/>
        <v>300</v>
      </c>
      <c r="D17" s="6">
        <f t="shared" si="9"/>
        <v>1.6666666666666677E-2</v>
      </c>
      <c r="E17" s="7">
        <f t="shared" si="10"/>
        <v>1</v>
      </c>
      <c r="F17" s="8">
        <f t="shared" si="11"/>
        <v>60</v>
      </c>
      <c r="G17" s="5">
        <v>0.57299999999999995</v>
      </c>
      <c r="H17" s="5">
        <f t="shared" si="12"/>
        <v>0.54600000000000004</v>
      </c>
      <c r="I17" s="5">
        <v>5.42</v>
      </c>
      <c r="J17" s="7">
        <f t="shared" si="13"/>
        <v>5.4950000000000001</v>
      </c>
      <c r="K17" s="6">
        <f t="shared" si="14"/>
        <v>3.1056599999999999</v>
      </c>
      <c r="L17" s="6">
        <f t="shared" si="15"/>
        <v>3.0002700000000004</v>
      </c>
      <c r="M17" s="6">
        <f t="shared" si="16"/>
        <v>180.01620000000003</v>
      </c>
      <c r="N17" s="7">
        <f t="shared" si="17"/>
        <v>1124.9266499999999</v>
      </c>
    </row>
    <row r="18" spans="1:14" x14ac:dyDescent="0.3">
      <c r="A18" s="4">
        <f t="shared" si="1"/>
        <v>0.1</v>
      </c>
      <c r="B18" s="5">
        <v>6</v>
      </c>
      <c r="C18" s="5">
        <f t="shared" si="2"/>
        <v>360</v>
      </c>
      <c r="D18" s="6">
        <f t="shared" si="9"/>
        <v>1.6666666666666663E-2</v>
      </c>
      <c r="E18" s="7">
        <f t="shared" si="10"/>
        <v>1</v>
      </c>
      <c r="F18" s="8">
        <f t="shared" si="11"/>
        <v>60</v>
      </c>
      <c r="G18" s="5">
        <v>0.51900000000000002</v>
      </c>
      <c r="H18" s="5">
        <f t="shared" si="12"/>
        <v>0.50800000000000001</v>
      </c>
      <c r="I18" s="5">
        <v>5.57</v>
      </c>
      <c r="J18" s="7">
        <f t="shared" si="13"/>
        <v>5.48</v>
      </c>
      <c r="K18" s="6">
        <f t="shared" si="14"/>
        <v>2.8908300000000002</v>
      </c>
      <c r="L18" s="6">
        <f t="shared" si="15"/>
        <v>2.7838400000000001</v>
      </c>
      <c r="M18" s="6">
        <f t="shared" si="16"/>
        <v>167.03040000000001</v>
      </c>
      <c r="N18" s="7">
        <f t="shared" si="17"/>
        <v>1291.95705</v>
      </c>
    </row>
    <row r="19" spans="1:14" x14ac:dyDescent="0.3">
      <c r="A19" s="4">
        <f t="shared" si="1"/>
        <v>0.11666666666666667</v>
      </c>
      <c r="B19" s="5">
        <v>7</v>
      </c>
      <c r="C19" s="5">
        <f t="shared" si="2"/>
        <v>420</v>
      </c>
      <c r="D19" s="6">
        <f t="shared" si="9"/>
        <v>1.6666666666666663E-2</v>
      </c>
      <c r="E19" s="7">
        <f t="shared" si="10"/>
        <v>1</v>
      </c>
      <c r="F19" s="8">
        <f t="shared" si="11"/>
        <v>60</v>
      </c>
      <c r="G19" s="5">
        <v>0.497</v>
      </c>
      <c r="H19" s="5">
        <f t="shared" si="12"/>
        <v>0.48</v>
      </c>
      <c r="I19" s="5">
        <v>5.39</v>
      </c>
      <c r="J19" s="7">
        <f t="shared" si="13"/>
        <v>5.22</v>
      </c>
      <c r="K19" s="6">
        <f t="shared" si="14"/>
        <v>2.67883</v>
      </c>
      <c r="L19" s="6">
        <f t="shared" si="15"/>
        <v>2.5055999999999998</v>
      </c>
      <c r="M19" s="6">
        <f t="shared" si="16"/>
        <v>150.33599999999998</v>
      </c>
      <c r="N19" s="7">
        <f t="shared" si="17"/>
        <v>1442.29305</v>
      </c>
    </row>
    <row r="20" spans="1:14" x14ac:dyDescent="0.3">
      <c r="A20" s="4">
        <f t="shared" si="1"/>
        <v>0.13333333333333333</v>
      </c>
      <c r="B20" s="5">
        <v>8</v>
      </c>
      <c r="C20" s="5">
        <f t="shared" si="2"/>
        <v>480</v>
      </c>
      <c r="D20" s="6">
        <f t="shared" si="9"/>
        <v>1.6666666666666663E-2</v>
      </c>
      <c r="E20" s="7">
        <f t="shared" si="10"/>
        <v>1</v>
      </c>
      <c r="F20" s="8">
        <f t="shared" si="11"/>
        <v>60</v>
      </c>
      <c r="G20" s="5">
        <v>0.46300000000000002</v>
      </c>
      <c r="H20" s="5">
        <f t="shared" si="12"/>
        <v>0.436</v>
      </c>
      <c r="I20" s="5">
        <v>5.05</v>
      </c>
      <c r="J20" s="7">
        <f t="shared" si="13"/>
        <v>4.76</v>
      </c>
      <c r="K20" s="6">
        <f t="shared" si="14"/>
        <v>2.3381500000000002</v>
      </c>
      <c r="L20" s="6">
        <f t="shared" si="15"/>
        <v>2.0753599999999999</v>
      </c>
      <c r="M20" s="6">
        <f t="shared" si="16"/>
        <v>124.52159999999999</v>
      </c>
      <c r="N20" s="7">
        <f t="shared" si="17"/>
        <v>1566.81465</v>
      </c>
    </row>
    <row r="21" spans="1:14" x14ac:dyDescent="0.3">
      <c r="A21" s="4">
        <f t="shared" si="1"/>
        <v>0.15</v>
      </c>
      <c r="B21" s="5">
        <v>9</v>
      </c>
      <c r="C21" s="5">
        <f t="shared" si="2"/>
        <v>540</v>
      </c>
      <c r="D21" s="6">
        <f t="shared" si="9"/>
        <v>1.6666666666666663E-2</v>
      </c>
      <c r="E21" s="7">
        <f t="shared" si="10"/>
        <v>1</v>
      </c>
      <c r="F21" s="8">
        <f t="shared" si="11"/>
        <v>60</v>
      </c>
      <c r="G21" s="5">
        <v>0.40899999999999997</v>
      </c>
      <c r="H21" s="5">
        <f t="shared" si="12"/>
        <v>0.371</v>
      </c>
      <c r="I21" s="5">
        <v>4.47</v>
      </c>
      <c r="J21" s="7">
        <f t="shared" si="13"/>
        <v>3.96</v>
      </c>
      <c r="K21" s="6">
        <f t="shared" si="14"/>
        <v>1.8282299999999998</v>
      </c>
      <c r="L21" s="6">
        <f t="shared" si="15"/>
        <v>1.46916</v>
      </c>
      <c r="M21" s="6">
        <f t="shared" si="16"/>
        <v>88.149600000000007</v>
      </c>
      <c r="N21" s="7">
        <f t="shared" si="17"/>
        <v>1654.96425</v>
      </c>
    </row>
    <row r="22" spans="1:14" x14ac:dyDescent="0.3">
      <c r="A22" s="4">
        <f t="shared" si="1"/>
        <v>0.16666666666666666</v>
      </c>
      <c r="B22" s="5">
        <v>10</v>
      </c>
      <c r="C22" s="5">
        <f t="shared" si="2"/>
        <v>600</v>
      </c>
      <c r="D22" s="6">
        <f t="shared" si="9"/>
        <v>3.3333333333333354E-2</v>
      </c>
      <c r="E22" s="7">
        <f t="shared" si="10"/>
        <v>2</v>
      </c>
      <c r="F22" s="8">
        <f t="shared" si="11"/>
        <v>120</v>
      </c>
      <c r="G22" s="5">
        <v>0.33300000000000002</v>
      </c>
      <c r="H22" s="5">
        <f t="shared" si="12"/>
        <v>0.19800000000000001</v>
      </c>
      <c r="I22" s="5">
        <v>3.45</v>
      </c>
      <c r="J22" s="7">
        <f t="shared" si="13"/>
        <v>2.0100000000000002</v>
      </c>
      <c r="K22" s="6">
        <f t="shared" si="14"/>
        <v>1.1488500000000001</v>
      </c>
      <c r="L22" s="6">
        <f t="shared" si="15"/>
        <v>0.39798000000000006</v>
      </c>
      <c r="M22" s="6">
        <f t="shared" si="16"/>
        <v>47.757600000000004</v>
      </c>
      <c r="N22" s="7">
        <f t="shared" si="17"/>
        <v>1702.7218499999999</v>
      </c>
    </row>
    <row r="23" spans="1:14" x14ac:dyDescent="0.3">
      <c r="A23" s="4">
        <f t="shared" si="1"/>
        <v>0.2</v>
      </c>
      <c r="B23" s="5">
        <v>12</v>
      </c>
      <c r="C23" s="5">
        <f t="shared" si="2"/>
        <v>720</v>
      </c>
      <c r="D23" s="6">
        <f t="shared" si="9"/>
        <v>3.3333333333333326E-2</v>
      </c>
      <c r="E23" s="7">
        <f t="shared" si="10"/>
        <v>2</v>
      </c>
      <c r="F23" s="8">
        <f t="shared" si="11"/>
        <v>120</v>
      </c>
      <c r="G23" s="5">
        <v>6.3E-2</v>
      </c>
      <c r="H23" s="5">
        <f t="shared" si="12"/>
        <v>0.23150000000000001</v>
      </c>
      <c r="I23" s="5">
        <v>0.56999999999999995</v>
      </c>
      <c r="J23" s="7">
        <f t="shared" si="13"/>
        <v>0.47</v>
      </c>
      <c r="K23" s="6">
        <f t="shared" si="14"/>
        <v>3.5909999999999997E-2</v>
      </c>
      <c r="L23" s="6">
        <f t="shared" si="15"/>
        <v>0.108805</v>
      </c>
      <c r="M23" s="6">
        <f t="shared" si="16"/>
        <v>13.0566</v>
      </c>
      <c r="N23" s="7">
        <f t="shared" si="17"/>
        <v>1715.7784499999998</v>
      </c>
    </row>
    <row r="24" spans="1:14" x14ac:dyDescent="0.3">
      <c r="A24" s="4">
        <f t="shared" si="1"/>
        <v>0.23333333333333334</v>
      </c>
      <c r="B24" s="5">
        <v>14</v>
      </c>
      <c r="C24" s="5">
        <f t="shared" si="2"/>
        <v>840</v>
      </c>
      <c r="D24" s="6">
        <f t="shared" si="9"/>
        <v>3.3333333333333326E-2</v>
      </c>
      <c r="E24" s="7">
        <f t="shared" si="10"/>
        <v>2</v>
      </c>
      <c r="F24" s="8">
        <f t="shared" si="11"/>
        <v>120</v>
      </c>
      <c r="G24" s="5">
        <v>0.4</v>
      </c>
      <c r="H24" s="5">
        <f t="shared" si="12"/>
        <v>0.21550000000000002</v>
      </c>
      <c r="I24" s="5">
        <v>0.37</v>
      </c>
      <c r="J24" s="7">
        <f t="shared" si="13"/>
        <v>0.32500000000000001</v>
      </c>
      <c r="K24" s="6">
        <f t="shared" si="14"/>
        <v>0.14799999999999999</v>
      </c>
      <c r="L24" s="6">
        <f t="shared" si="15"/>
        <v>7.0037500000000016E-2</v>
      </c>
      <c r="M24" s="6">
        <f t="shared" si="16"/>
        <v>8.4045000000000023</v>
      </c>
      <c r="N24" s="7">
        <f t="shared" si="17"/>
        <v>1724.1829499999999</v>
      </c>
    </row>
    <row r="25" spans="1:14" x14ac:dyDescent="0.3">
      <c r="A25" s="4">
        <f t="shared" si="1"/>
        <v>0.26666666666666666</v>
      </c>
      <c r="B25" s="5">
        <v>16</v>
      </c>
      <c r="C25" s="5">
        <f t="shared" si="2"/>
        <v>960</v>
      </c>
      <c r="D25" s="6">
        <f t="shared" si="9"/>
        <v>3.3333333333333326E-2</v>
      </c>
      <c r="E25" s="7">
        <f t="shared" si="10"/>
        <v>2</v>
      </c>
      <c r="F25" s="8">
        <f t="shared" si="11"/>
        <v>120</v>
      </c>
      <c r="G25" s="5">
        <v>3.1E-2</v>
      </c>
      <c r="H25" s="5">
        <f t="shared" si="12"/>
        <v>2.75E-2</v>
      </c>
      <c r="I25" s="5">
        <v>0.28000000000000003</v>
      </c>
      <c r="J25" s="7">
        <f t="shared" si="13"/>
        <v>0.25</v>
      </c>
      <c r="K25" s="6">
        <f t="shared" si="14"/>
        <v>8.6800000000000002E-3</v>
      </c>
      <c r="L25" s="6">
        <f t="shared" si="15"/>
        <v>6.875E-3</v>
      </c>
      <c r="M25" s="6">
        <f t="shared" si="16"/>
        <v>0.82499999999999996</v>
      </c>
      <c r="N25" s="7">
        <f t="shared" si="17"/>
        <v>1725.0079499999999</v>
      </c>
    </row>
    <row r="26" spans="1:14" x14ac:dyDescent="0.3">
      <c r="A26" s="4">
        <f t="shared" si="1"/>
        <v>0.3</v>
      </c>
      <c r="B26" s="5">
        <v>18</v>
      </c>
      <c r="C26" s="5">
        <f t="shared" si="2"/>
        <v>1080</v>
      </c>
      <c r="D26" s="6">
        <f t="shared" si="9"/>
        <v>3.3333333333333326E-2</v>
      </c>
      <c r="E26" s="7">
        <f t="shared" si="10"/>
        <v>2</v>
      </c>
      <c r="F26" s="8">
        <f t="shared" si="11"/>
        <v>120</v>
      </c>
      <c r="G26" s="5">
        <v>2.4E-2</v>
      </c>
      <c r="H26" s="5">
        <f t="shared" si="12"/>
        <v>2.1499999999999998E-2</v>
      </c>
      <c r="I26" s="5">
        <v>0.22</v>
      </c>
      <c r="J26" s="7">
        <f t="shared" si="13"/>
        <v>0.19</v>
      </c>
      <c r="K26" s="6">
        <f t="shared" si="14"/>
        <v>5.28E-3</v>
      </c>
      <c r="L26" s="6">
        <f t="shared" si="15"/>
        <v>4.0850000000000001E-3</v>
      </c>
      <c r="M26" s="6">
        <f t="shared" si="16"/>
        <v>0.49020000000000002</v>
      </c>
      <c r="N26" s="7">
        <f t="shared" si="17"/>
        <v>1725.4981499999999</v>
      </c>
    </row>
    <row r="27" spans="1:14" x14ac:dyDescent="0.3">
      <c r="A27" s="4">
        <f t="shared" si="1"/>
        <v>0.33333333333333331</v>
      </c>
      <c r="B27" s="5">
        <v>20</v>
      </c>
      <c r="C27" s="5">
        <f t="shared" si="2"/>
        <v>1200</v>
      </c>
      <c r="D27" s="6">
        <f t="shared" si="9"/>
        <v>3.3333333333333326E-2</v>
      </c>
      <c r="E27" s="7">
        <f t="shared" si="10"/>
        <v>2</v>
      </c>
      <c r="F27" s="8">
        <f t="shared" si="11"/>
        <v>120</v>
      </c>
      <c r="G27" s="5">
        <v>1.9E-2</v>
      </c>
      <c r="H27" s="5">
        <f t="shared" si="12"/>
        <v>2.0499999999999997E-2</v>
      </c>
      <c r="I27" s="5">
        <v>0.16</v>
      </c>
      <c r="J27" s="7">
        <f t="shared" si="13"/>
        <v>0.155</v>
      </c>
      <c r="K27" s="6">
        <f t="shared" si="14"/>
        <v>3.0400000000000002E-3</v>
      </c>
      <c r="L27" s="6">
        <f t="shared" si="15"/>
        <v>3.1774999999999998E-3</v>
      </c>
      <c r="M27" s="6">
        <f t="shared" si="16"/>
        <v>0.38129999999999997</v>
      </c>
      <c r="N27" s="7">
        <f t="shared" si="17"/>
        <v>1725.8794499999999</v>
      </c>
    </row>
    <row r="28" spans="1:14" x14ac:dyDescent="0.3">
      <c r="A28" s="4">
        <f t="shared" si="1"/>
        <v>0.36666666666666664</v>
      </c>
      <c r="B28" s="5">
        <v>22</v>
      </c>
      <c r="C28" s="5">
        <f t="shared" si="2"/>
        <v>1320</v>
      </c>
      <c r="D28" s="6">
        <f t="shared" si="9"/>
        <v>3.3333333333333381E-2</v>
      </c>
      <c r="E28" s="7">
        <f t="shared" si="10"/>
        <v>2</v>
      </c>
      <c r="F28" s="8">
        <f t="shared" si="11"/>
        <v>120</v>
      </c>
      <c r="G28" s="5">
        <v>2.1999999999999999E-2</v>
      </c>
      <c r="H28" s="5">
        <f t="shared" si="12"/>
        <v>1.7999999999999999E-2</v>
      </c>
      <c r="I28" s="5">
        <v>0.15</v>
      </c>
      <c r="J28" s="7">
        <f t="shared" si="13"/>
        <v>7.4999999999999997E-2</v>
      </c>
      <c r="K28" s="6">
        <f t="shared" si="14"/>
        <v>3.2999999999999995E-3</v>
      </c>
      <c r="L28" s="6">
        <f t="shared" si="15"/>
        <v>1.3499999999999999E-3</v>
      </c>
      <c r="M28" s="6">
        <f t="shared" si="16"/>
        <v>0.16199999999999998</v>
      </c>
      <c r="N28" s="7">
        <f t="shared" si="17"/>
        <v>1726.0414499999999</v>
      </c>
    </row>
    <row r="29" spans="1:14" x14ac:dyDescent="0.3">
      <c r="A29" s="4">
        <f t="shared" si="1"/>
        <v>0.4</v>
      </c>
      <c r="B29" s="5">
        <v>24</v>
      </c>
      <c r="C29" s="5">
        <f t="shared" si="2"/>
        <v>1440</v>
      </c>
      <c r="D29" s="6">
        <f t="shared" si="9"/>
        <v>3.3333333333333326E-2</v>
      </c>
      <c r="E29" s="7">
        <f t="shared" si="10"/>
        <v>2</v>
      </c>
      <c r="F29" s="8">
        <f t="shared" si="11"/>
        <v>120</v>
      </c>
      <c r="G29" s="5">
        <v>1.4E-2</v>
      </c>
      <c r="H29" s="5">
        <f t="shared" si="12"/>
        <v>1.3000000000000001E-2</v>
      </c>
      <c r="I29" s="5">
        <v>0</v>
      </c>
      <c r="J29" s="7">
        <f t="shared" si="13"/>
        <v>0</v>
      </c>
      <c r="K29" s="6">
        <f t="shared" si="14"/>
        <v>0</v>
      </c>
      <c r="L29" s="6">
        <f t="shared" si="15"/>
        <v>0</v>
      </c>
      <c r="M29" s="6">
        <f t="shared" si="16"/>
        <v>0</v>
      </c>
      <c r="N29" s="7">
        <f t="shared" si="17"/>
        <v>1726.0414499999999</v>
      </c>
    </row>
    <row r="30" spans="1:14" x14ac:dyDescent="0.3">
      <c r="A30" s="4">
        <f t="shared" si="1"/>
        <v>0.43333333333333335</v>
      </c>
      <c r="B30" s="5">
        <v>26</v>
      </c>
      <c r="C30" s="5">
        <f t="shared" si="2"/>
        <v>1560</v>
      </c>
      <c r="D30" s="6">
        <f t="shared" si="9"/>
        <v>-0.43333333333333335</v>
      </c>
      <c r="E30" s="7">
        <f t="shared" si="10"/>
        <v>-26</v>
      </c>
      <c r="F30" s="8">
        <f t="shared" si="11"/>
        <v>-1560</v>
      </c>
      <c r="G30" s="5">
        <v>1.2E-2</v>
      </c>
      <c r="H30" s="5"/>
      <c r="I30" s="5">
        <v>0</v>
      </c>
      <c r="J30" s="5"/>
      <c r="K30" s="5"/>
      <c r="L30" s="5"/>
      <c r="M30" s="5"/>
      <c r="N30" s="5"/>
    </row>
  </sheetData>
  <mergeCells count="2">
    <mergeCell ref="C1:D1"/>
    <mergeCell ref="F1:N1"/>
  </mergeCells>
  <pageMargins left="0.7" right="0.7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Captain102</dc:creator>
  <cp:lastModifiedBy>Windows User</cp:lastModifiedBy>
  <cp:lastPrinted>2020-11-27T11:15:36Z</cp:lastPrinted>
  <dcterms:created xsi:type="dcterms:W3CDTF">2020-11-27T08:42:46Z</dcterms:created>
  <dcterms:modified xsi:type="dcterms:W3CDTF">2020-11-27T11:24:20Z</dcterms:modified>
</cp:coreProperties>
</file>